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 fullPrecision="0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<sst xmlns="http://schemas.openxmlformats.org/spreadsheetml/2006/main" count="100" uniqueCount="84">
  <si>
    <t>工程量固化清单</t>
  </si>
  <si>
    <t>工程名称：夏茂收费站入口3道称台基础修复项目</t>
  </si>
  <si>
    <t>序号</t>
  </si>
  <si>
    <t>项目编码</t>
  </si>
  <si>
    <t>项目名称</t>
  </si>
  <si>
    <t>计量单位</t>
  </si>
  <si>
    <t>工程量</t>
  </si>
  <si>
    <t>综合单价(元)</t>
  </si>
  <si>
    <t>合价(元)</t>
  </si>
  <si>
    <t>综合下浮系数</t>
  </si>
  <si>
    <t>下浮后综合单价(元)</t>
  </si>
  <si>
    <t>下浮后合价(元)</t>
  </si>
  <si>
    <t>1</t>
  </si>
  <si>
    <t>081201001001</t>
  </si>
  <si>
    <t>拆除路面</t>
  </si>
  <si>
    <t>项</t>
  </si>
  <si>
    <t>1.1</t>
  </si>
  <si>
    <t>40104071</t>
  </si>
  <si>
    <t>液压锤破碎混凝土及钢筋混凝土(液压锤破碎物钢筋混凝土构筑物)</t>
  </si>
  <si>
    <t>m3</t>
  </si>
  <si>
    <t>1.2</t>
  </si>
  <si>
    <t>40101154</t>
  </si>
  <si>
    <t>机械装石方(挖掘机装车 石渣)</t>
  </si>
  <si>
    <t>1.3</t>
  </si>
  <si>
    <t>40101160T</t>
  </si>
  <si>
    <t>自卸汽车运石碴(载重10t以内 运距30km以内)</t>
  </si>
  <si>
    <t>1.4</t>
  </si>
  <si>
    <t>40101034T</t>
  </si>
  <si>
    <t>人工挖运淤泥流砂(人工运淤泥流砂 运距100m以内)</t>
  </si>
  <si>
    <t>2</t>
  </si>
  <si>
    <t>050402002001</t>
  </si>
  <si>
    <t>现浇混凝土路面</t>
  </si>
  <si>
    <t>m2</t>
  </si>
  <si>
    <t>2.1</t>
  </si>
  <si>
    <t>40203041T</t>
  </si>
  <si>
    <t>水泥混凝土路面(厚度30cm)</t>
  </si>
  <si>
    <t>2.2</t>
  </si>
  <si>
    <t>40203050</t>
  </si>
  <si>
    <t>水泥混凝土路面钢筋(路面钢筋 其他钢筋)</t>
  </si>
  <si>
    <t>t</t>
  </si>
  <si>
    <t>3</t>
  </si>
  <si>
    <t>040307007001</t>
  </si>
  <si>
    <t>其他钢构件</t>
  </si>
  <si>
    <t>3.1</t>
  </si>
  <si>
    <t>40408014</t>
  </si>
  <si>
    <t>钢轨枕、钢支架(角钢支架)</t>
  </si>
  <si>
    <t>3.2</t>
  </si>
  <si>
    <t>30113087</t>
  </si>
  <si>
    <t>零星金属构件(零星小型金属结构件 制作 金属结构件单体重量 50kg以内)</t>
  </si>
  <si>
    <t>kg</t>
  </si>
  <si>
    <t>3.3</t>
  </si>
  <si>
    <t>30301026T</t>
  </si>
  <si>
    <t>支座制作(支座每件重量80kg以内)</t>
  </si>
  <si>
    <t>4</t>
  </si>
  <si>
    <t>040702001003</t>
  </si>
  <si>
    <t>汽车衡(安装)</t>
  </si>
  <si>
    <t>4.1</t>
  </si>
  <si>
    <t>30205013</t>
  </si>
  <si>
    <t>汽车衡安装(汽车衡≤50t)</t>
  </si>
  <si>
    <t>台</t>
  </si>
  <si>
    <t>4.2</t>
  </si>
  <si>
    <t>30603016</t>
  </si>
  <si>
    <t>称重装置(称重传感器(称重量)10～50t)</t>
  </si>
  <si>
    <t>4.3</t>
  </si>
  <si>
    <t>30603018</t>
  </si>
  <si>
    <t>称重装置(称重显示装置)</t>
  </si>
  <si>
    <t>5</t>
  </si>
  <si>
    <t>040702001004</t>
  </si>
  <si>
    <t>汽车衡(拆除)</t>
  </si>
  <si>
    <t>5.1</t>
  </si>
  <si>
    <t>30205013T</t>
  </si>
  <si>
    <t>5.2</t>
  </si>
  <si>
    <t>30603016T</t>
  </si>
  <si>
    <t>6</t>
  </si>
  <si>
    <t>040205012001</t>
  </si>
  <si>
    <t>隔离护栏</t>
  </si>
  <si>
    <t>m</t>
  </si>
  <si>
    <t>6.1</t>
  </si>
  <si>
    <t>40107040</t>
  </si>
  <si>
    <t>施工现场围挡(彩钢板施工围挡 封闭式 砖基础 高2.5m)</t>
  </si>
  <si>
    <t>工程直接费</t>
  </si>
  <si>
    <t>措施费</t>
  </si>
  <si>
    <t>合计</t>
  </si>
  <si>
    <t>说明：报价人仅需填写下浮系数，不得修改其它参数。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</si>
</sst>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6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Calibri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1" fillId="0" borderId="0" xfId="49"/>
    <xf numFmtId="0" fontId="2" fillId="0" borderId="0" xfId="49" applyNumberFormat="1" applyFont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4" fillId="0" borderId="1" xfId="49" applyNumberFormat="1" applyFont="1" applyBorder="1" applyAlignment="1">
      <alignment horizontal="center" vertical="center" wrapText="1"/>
    </xf>
    <xf numFmtId="0" fontId="4" fillId="0" borderId="2" xfId="49" applyNumberFormat="1" applyFont="1" applyBorder="1" applyAlignment="1">
      <alignment horizontal="center" vertical="center" wrapText="1"/>
    </xf>
    <xf numFmtId="0" fontId="4" fillId="0" borderId="3" xfId="49" applyNumberFormat="1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3" xfId="49" applyNumberFormat="1" applyFont="1" applyBorder="1" applyAlignment="1">
      <alignment horizontal="left" vertical="center" wrapText="1"/>
    </xf>
    <xf numFmtId="176" fontId="4" fillId="0" borderId="3" xfId="49" applyNumberFormat="1" applyFont="1" applyBorder="1" applyAlignment="1">
      <alignment horizontal="right" vertical="center" wrapText="1" shrinkToFit="1"/>
    </xf>
    <xf numFmtId="2" fontId="4" fillId="0" borderId="2" xfId="49" applyNumberFormat="1" applyFont="1" applyBorder="1" applyAlignment="1">
      <alignment horizontal="right" vertical="center" wrapText="1" shrinkToFit="1"/>
    </xf>
    <xf numFmtId="2" fontId="4" fillId="0" borderId="3" xfId="49" applyNumberFormat="1" applyFont="1" applyBorder="1" applyAlignment="1">
      <alignment horizontal="right" vertical="center" wrapText="1" shrinkToFit="1"/>
    </xf>
    <xf numFmtId="10" fontId="5" fillId="2" borderId="1" xfId="49" applyNumberFormat="1" applyFont="1" applyFill="1" applyBorder="1" applyAlignment="1">
      <alignment horizontal="center" vertical="center"/>
    </xf>
    <xf numFmtId="10" fontId="5" fillId="2" borderId="4" xfId="49" applyNumberFormat="1" applyFont="1" applyFill="1" applyBorder="1" applyAlignment="1">
      <alignment horizontal="center" vertical="center"/>
    </xf>
    <xf numFmtId="10" fontId="5" fillId="2" borderId="5" xfId="49" applyNumberFormat="1" applyFont="1" applyFill="1" applyBorder="1" applyAlignment="1">
      <alignment horizontal="center" vertical="center"/>
    </xf>
    <xf numFmtId="0" fontId="4" fillId="0" borderId="6" xfId="49" applyNumberFormat="1" applyFont="1" applyBorder="1" applyAlignment="1">
      <alignment horizontal="center" vertical="center" wrapText="1"/>
    </xf>
    <xf numFmtId="9" fontId="4" fillId="0" borderId="3" xfId="49" applyNumberFormat="1" applyFont="1" applyFill="1" applyBorder="1" applyAlignment="1">
      <alignment vertical="center"/>
    </xf>
    <xf numFmtId="0" fontId="4" fillId="0" borderId="3" xfId="49" applyFont="1" applyBorder="1" applyAlignment="1">
      <alignment horizontal="center" vertical="center"/>
    </xf>
    <xf numFmtId="177" fontId="4" fillId="0" borderId="3" xfId="49" applyNumberFormat="1" applyFont="1" applyBorder="1" applyAlignment="1">
      <alignment vertical="center"/>
    </xf>
    <xf numFmtId="0" fontId="4" fillId="0" borderId="3" xfId="49" applyFont="1" applyFill="1" applyBorder="1" applyAlignment="1">
      <alignment vertical="center"/>
    </xf>
    <xf numFmtId="0" fontId="6" fillId="0" borderId="3" xfId="49" applyFont="1" applyBorder="1" applyAlignment="1">
      <alignment horizontal="center" vertical="center"/>
    </xf>
    <xf numFmtId="177" fontId="7" fillId="0" borderId="3" xfId="49" applyNumberFormat="1" applyFont="1" applyBorder="1" applyAlignment="1">
      <alignment horizontal="center" vertical="center"/>
    </xf>
    <xf numFmtId="0" fontId="8" fillId="0" borderId="0" xfId="49" applyFont="1" applyFill="1" applyAlignment="1" applyProtection="1">
      <alignment horizontal="left"/>
    </xf>
    <xf numFmtId="0" fontId="4" fillId="0" borderId="3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tabSelected="1" workbookViewId="0">
      <selection activeCell="R10" sqref="R10"/>
    </sheetView>
  </sheetViews>
  <sheetFormatPr defaultColWidth="9" defaultRowHeight="15"/>
  <cols>
    <col min="1" max="1" width="4.625" style="1" customWidth="1"/>
    <col min="2" max="2" width="9.96666666666667" style="1" customWidth="1"/>
    <col min="3" max="3" width="22.875" style="1" customWidth="1"/>
    <col min="4" max="4" width="4.98333333333333" style="1" customWidth="1"/>
    <col min="5" max="5" width="6.75" style="1" customWidth="1"/>
    <col min="6" max="6" width="7.125" style="1" customWidth="1"/>
    <col min="7" max="7" width="8" style="1" customWidth="1"/>
    <col min="8" max="8" width="7.25" style="1" customWidth="1"/>
    <col min="9" max="9" width="9.25" style="1" customWidth="1"/>
    <col min="10" max="10" width="8" style="1" customWidth="1"/>
    <col min="11" max="16381" width="9" style="1"/>
  </cols>
  <sheetData>
    <row r="1" s="1" customFormat="1" ht="27.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7.05" customHeight="1" spans="1:7">
      <c r="A2" s="3" t="s">
        <v>1</v>
      </c>
      <c r="B2" s="3"/>
      <c r="C2" s="3"/>
      <c r="D2" s="3"/>
      <c r="E2" s="3"/>
      <c r="F2" s="3"/>
      <c r="G2" s="4"/>
    </row>
    <row r="3" s="1" customFormat="1" ht="3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 t="s">
        <v>9</v>
      </c>
      <c r="I3" s="8" t="s">
        <v>10</v>
      </c>
      <c r="J3" s="8" t="s">
        <v>11</v>
      </c>
    </row>
    <row r="4" s="1" customFormat="1" ht="16.3" customHeight="1" spans="1:10">
      <c r="A4" s="7" t="s">
        <v>12</v>
      </c>
      <c r="B4" s="9" t="s">
        <v>13</v>
      </c>
      <c r="C4" s="9" t="s">
        <v>14</v>
      </c>
      <c r="D4" s="7" t="s">
        <v>15</v>
      </c>
      <c r="E4" s="10">
        <v>1</v>
      </c>
      <c r="F4" s="11">
        <v>4123.68</v>
      </c>
      <c r="G4" s="12">
        <v>4123.68</v>
      </c>
      <c r="H4" s="13">
        <v>0</v>
      </c>
      <c r="I4" s="24"/>
      <c r="J4" s="24"/>
    </row>
    <row r="5" s="1" customFormat="1" ht="39.55" customHeight="1" spans="1:10">
      <c r="A5" s="7" t="s">
        <v>16</v>
      </c>
      <c r="B5" s="9" t="s">
        <v>17</v>
      </c>
      <c r="C5" s="9" t="s">
        <v>18</v>
      </c>
      <c r="D5" s="7" t="s">
        <v>19</v>
      </c>
      <c r="E5" s="10">
        <v>9.057</v>
      </c>
      <c r="F5" s="11">
        <v>168.6</v>
      </c>
      <c r="G5" s="12">
        <v>1527.01</v>
      </c>
      <c r="H5" s="14"/>
      <c r="I5" s="19">
        <f>F5*H4</f>
        <v>0</v>
      </c>
      <c r="J5" s="19">
        <f t="shared" ref="J5:J8" si="0">E5*I5</f>
        <v>0</v>
      </c>
    </row>
    <row r="6" s="1" customFormat="1" ht="27.9" customHeight="1" spans="1:10">
      <c r="A6" s="7" t="s">
        <v>20</v>
      </c>
      <c r="B6" s="9" t="s">
        <v>21</v>
      </c>
      <c r="C6" s="9" t="s">
        <v>22</v>
      </c>
      <c r="D6" s="7" t="s">
        <v>19</v>
      </c>
      <c r="E6" s="10">
        <v>12.765</v>
      </c>
      <c r="F6" s="11">
        <v>10.06</v>
      </c>
      <c r="G6" s="12">
        <v>128.42</v>
      </c>
      <c r="H6" s="14"/>
      <c r="I6" s="19">
        <f>F6*H4</f>
        <v>0</v>
      </c>
      <c r="J6" s="19">
        <f t="shared" si="0"/>
        <v>0</v>
      </c>
    </row>
    <row r="7" s="1" customFormat="1" ht="27.9" customHeight="1" spans="1:10">
      <c r="A7" s="7" t="s">
        <v>23</v>
      </c>
      <c r="B7" s="9" t="s">
        <v>24</v>
      </c>
      <c r="C7" s="9" t="s">
        <v>25</v>
      </c>
      <c r="D7" s="7" t="s">
        <v>19</v>
      </c>
      <c r="E7" s="10">
        <v>12.765</v>
      </c>
      <c r="F7" s="11">
        <v>167.38</v>
      </c>
      <c r="G7" s="12">
        <v>2136.61</v>
      </c>
      <c r="H7" s="14"/>
      <c r="I7" s="19">
        <f>F7*H4</f>
        <v>0</v>
      </c>
      <c r="J7" s="19">
        <f t="shared" si="0"/>
        <v>0</v>
      </c>
    </row>
    <row r="8" s="1" customFormat="1" ht="27.9" customHeight="1" spans="1:10">
      <c r="A8" s="7" t="s">
        <v>26</v>
      </c>
      <c r="B8" s="9" t="s">
        <v>27</v>
      </c>
      <c r="C8" s="9" t="s">
        <v>28</v>
      </c>
      <c r="D8" s="7" t="s">
        <v>19</v>
      </c>
      <c r="E8" s="10">
        <v>6.708</v>
      </c>
      <c r="F8" s="11">
        <v>49.44</v>
      </c>
      <c r="G8" s="12">
        <v>331.64</v>
      </c>
      <c r="H8" s="14"/>
      <c r="I8" s="19">
        <f>F8*H4</f>
        <v>0</v>
      </c>
      <c r="J8" s="19">
        <f t="shared" si="0"/>
        <v>0</v>
      </c>
    </row>
    <row r="9" s="1" customFormat="1" ht="16.3" customHeight="1" spans="1:10">
      <c r="A9" s="7" t="s">
        <v>29</v>
      </c>
      <c r="B9" s="9" t="s">
        <v>30</v>
      </c>
      <c r="C9" s="9" t="s">
        <v>31</v>
      </c>
      <c r="D9" s="7" t="s">
        <v>32</v>
      </c>
      <c r="E9" s="10">
        <v>30.19</v>
      </c>
      <c r="F9" s="11">
        <v>180.51</v>
      </c>
      <c r="G9" s="12">
        <v>5449.6</v>
      </c>
      <c r="H9" s="14"/>
      <c r="I9" s="19"/>
      <c r="J9" s="19"/>
    </row>
    <row r="10" s="1" customFormat="1" ht="16.3" customHeight="1" spans="1:10">
      <c r="A10" s="7" t="s">
        <v>33</v>
      </c>
      <c r="B10" s="9" t="s">
        <v>34</v>
      </c>
      <c r="C10" s="9" t="s">
        <v>35</v>
      </c>
      <c r="D10" s="7" t="s">
        <v>32</v>
      </c>
      <c r="E10" s="10">
        <v>30.19</v>
      </c>
      <c r="F10" s="11">
        <v>145.22</v>
      </c>
      <c r="G10" s="12">
        <v>4384.19</v>
      </c>
      <c r="H10" s="14"/>
      <c r="I10" s="19">
        <f>F10*H4</f>
        <v>0</v>
      </c>
      <c r="J10" s="19">
        <f t="shared" ref="J10:J15" si="1">E10*I10</f>
        <v>0</v>
      </c>
    </row>
    <row r="11" s="1" customFormat="1" ht="27.9" customHeight="1" spans="1:10">
      <c r="A11" s="7" t="s">
        <v>36</v>
      </c>
      <c r="B11" s="9" t="s">
        <v>37</v>
      </c>
      <c r="C11" s="9" t="s">
        <v>38</v>
      </c>
      <c r="D11" s="7" t="s">
        <v>39</v>
      </c>
      <c r="E11" s="10">
        <v>0.199</v>
      </c>
      <c r="F11" s="11">
        <v>5354.28</v>
      </c>
      <c r="G11" s="12">
        <v>1065.5</v>
      </c>
      <c r="H11" s="14"/>
      <c r="I11" s="19">
        <f>F11*H4</f>
        <v>0</v>
      </c>
      <c r="J11" s="19">
        <f t="shared" si="1"/>
        <v>0</v>
      </c>
    </row>
    <row r="12" s="1" customFormat="1" ht="16.3" customHeight="1" spans="1:10">
      <c r="A12" s="7" t="s">
        <v>40</v>
      </c>
      <c r="B12" s="9" t="s">
        <v>41</v>
      </c>
      <c r="C12" s="9" t="s">
        <v>42</v>
      </c>
      <c r="D12" s="7" t="s">
        <v>15</v>
      </c>
      <c r="E12" s="10">
        <v>1</v>
      </c>
      <c r="F12" s="11">
        <v>3715</v>
      </c>
      <c r="G12" s="12">
        <v>3715</v>
      </c>
      <c r="H12" s="14"/>
      <c r="I12" s="19"/>
      <c r="J12" s="19"/>
    </row>
    <row r="13" s="1" customFormat="1" ht="16.3" customHeight="1" spans="1:10">
      <c r="A13" s="7" t="s">
        <v>43</v>
      </c>
      <c r="B13" s="9" t="s">
        <v>44</v>
      </c>
      <c r="C13" s="9" t="s">
        <v>45</v>
      </c>
      <c r="D13" s="7" t="s">
        <v>39</v>
      </c>
      <c r="E13" s="10">
        <v>0.118</v>
      </c>
      <c r="F13" s="11">
        <v>8745.42</v>
      </c>
      <c r="G13" s="12">
        <v>1031.96</v>
      </c>
      <c r="H13" s="14"/>
      <c r="I13" s="19">
        <f>F13*H4</f>
        <v>0</v>
      </c>
      <c r="J13" s="19">
        <f t="shared" si="1"/>
        <v>0</v>
      </c>
    </row>
    <row r="14" s="1" customFormat="1" ht="39.55" customHeight="1" spans="1:10">
      <c r="A14" s="7" t="s">
        <v>46</v>
      </c>
      <c r="B14" s="9" t="s">
        <v>47</v>
      </c>
      <c r="C14" s="9" t="s">
        <v>48</v>
      </c>
      <c r="D14" s="7" t="s">
        <v>49</v>
      </c>
      <c r="E14" s="10">
        <v>59.6</v>
      </c>
      <c r="F14" s="11">
        <v>26.38</v>
      </c>
      <c r="G14" s="12">
        <v>1572.25</v>
      </c>
      <c r="H14" s="14"/>
      <c r="I14" s="19">
        <f>F14*H4</f>
        <v>0</v>
      </c>
      <c r="J14" s="19">
        <f t="shared" si="1"/>
        <v>0</v>
      </c>
    </row>
    <row r="15" s="1" customFormat="1" ht="27.9" customHeight="1" spans="1:10">
      <c r="A15" s="7" t="s">
        <v>50</v>
      </c>
      <c r="B15" s="9" t="s">
        <v>51</v>
      </c>
      <c r="C15" s="9" t="s">
        <v>52</v>
      </c>
      <c r="D15" s="7" t="s">
        <v>39</v>
      </c>
      <c r="E15" s="10">
        <v>0.096</v>
      </c>
      <c r="F15" s="11">
        <v>11570.74</v>
      </c>
      <c r="G15" s="12">
        <v>1110.79</v>
      </c>
      <c r="H15" s="14"/>
      <c r="I15" s="19">
        <f>F15*H4</f>
        <v>0</v>
      </c>
      <c r="J15" s="19">
        <f t="shared" si="1"/>
        <v>0</v>
      </c>
    </row>
    <row r="16" s="1" customFormat="1" ht="16.3" customHeight="1" spans="1:10">
      <c r="A16" s="7" t="s">
        <v>53</v>
      </c>
      <c r="B16" s="9" t="s">
        <v>54</v>
      </c>
      <c r="C16" s="9" t="s">
        <v>55</v>
      </c>
      <c r="D16" s="7" t="s">
        <v>15</v>
      </c>
      <c r="E16" s="10">
        <v>1</v>
      </c>
      <c r="F16" s="11">
        <v>5695.19</v>
      </c>
      <c r="G16" s="12">
        <v>5695.19</v>
      </c>
      <c r="H16" s="14"/>
      <c r="I16" s="19"/>
      <c r="J16" s="19"/>
    </row>
    <row r="17" s="1" customFormat="1" ht="16.3" customHeight="1" spans="1:10">
      <c r="A17" s="7" t="s">
        <v>56</v>
      </c>
      <c r="B17" s="9" t="s">
        <v>57</v>
      </c>
      <c r="C17" s="9" t="s">
        <v>58</v>
      </c>
      <c r="D17" s="7" t="s">
        <v>59</v>
      </c>
      <c r="E17" s="10">
        <v>1</v>
      </c>
      <c r="F17" s="11">
        <v>4394.55</v>
      </c>
      <c r="G17" s="12">
        <v>4394.55</v>
      </c>
      <c r="H17" s="14"/>
      <c r="I17" s="19">
        <f>F17*H4</f>
        <v>0</v>
      </c>
      <c r="J17" s="19">
        <f t="shared" ref="J17:J19" si="2">E17*I17</f>
        <v>0</v>
      </c>
    </row>
    <row r="18" s="1" customFormat="1" ht="27.9" customHeight="1" spans="1:10">
      <c r="A18" s="7" t="s">
        <v>60</v>
      </c>
      <c r="B18" s="9" t="s">
        <v>61</v>
      </c>
      <c r="C18" s="9" t="s">
        <v>62</v>
      </c>
      <c r="D18" s="7" t="s">
        <v>59</v>
      </c>
      <c r="E18" s="10">
        <v>4</v>
      </c>
      <c r="F18" s="11">
        <v>109.71</v>
      </c>
      <c r="G18" s="12">
        <v>438.84</v>
      </c>
      <c r="H18" s="14"/>
      <c r="I18" s="19">
        <f>F18*H4</f>
        <v>0</v>
      </c>
      <c r="J18" s="19">
        <f t="shared" si="2"/>
        <v>0</v>
      </c>
    </row>
    <row r="19" s="1" customFormat="1" ht="16.3" customHeight="1" spans="1:10">
      <c r="A19" s="7" t="s">
        <v>63</v>
      </c>
      <c r="B19" s="9" t="s">
        <v>64</v>
      </c>
      <c r="C19" s="9" t="s">
        <v>65</v>
      </c>
      <c r="D19" s="7" t="s">
        <v>59</v>
      </c>
      <c r="E19" s="10">
        <v>1</v>
      </c>
      <c r="F19" s="11">
        <v>861.8</v>
      </c>
      <c r="G19" s="12">
        <v>861.8</v>
      </c>
      <c r="H19" s="14"/>
      <c r="I19" s="19">
        <f>F19*H4</f>
        <v>0</v>
      </c>
      <c r="J19" s="19">
        <f t="shared" si="2"/>
        <v>0</v>
      </c>
    </row>
    <row r="20" s="1" customFormat="1" ht="16.3" customHeight="1" spans="1:10">
      <c r="A20" s="7" t="s">
        <v>66</v>
      </c>
      <c r="B20" s="9" t="s">
        <v>67</v>
      </c>
      <c r="C20" s="9" t="s">
        <v>68</v>
      </c>
      <c r="D20" s="7" t="s">
        <v>15</v>
      </c>
      <c r="E20" s="10">
        <v>1</v>
      </c>
      <c r="F20" s="11">
        <v>2416.67</v>
      </c>
      <c r="G20" s="12">
        <v>2416.67</v>
      </c>
      <c r="H20" s="14"/>
      <c r="I20" s="19"/>
      <c r="J20" s="19"/>
    </row>
    <row r="21" s="1" customFormat="1" ht="16.3" customHeight="1" spans="1:10">
      <c r="A21" s="7" t="s">
        <v>69</v>
      </c>
      <c r="B21" s="9" t="s">
        <v>70</v>
      </c>
      <c r="C21" s="9" t="s">
        <v>58</v>
      </c>
      <c r="D21" s="7" t="s">
        <v>59</v>
      </c>
      <c r="E21" s="10">
        <v>1</v>
      </c>
      <c r="F21" s="11">
        <v>2197.27</v>
      </c>
      <c r="G21" s="12">
        <v>2197.27</v>
      </c>
      <c r="H21" s="14"/>
      <c r="I21" s="19">
        <f>F21*H4</f>
        <v>0</v>
      </c>
      <c r="J21" s="19">
        <f t="shared" ref="J21:J24" si="3">E21*I21</f>
        <v>0</v>
      </c>
    </row>
    <row r="22" s="1" customFormat="1" ht="27.9" customHeight="1" spans="1:10">
      <c r="A22" s="7" t="s">
        <v>71</v>
      </c>
      <c r="B22" s="9" t="s">
        <v>72</v>
      </c>
      <c r="C22" s="9" t="s">
        <v>62</v>
      </c>
      <c r="D22" s="7" t="s">
        <v>59</v>
      </c>
      <c r="E22" s="10">
        <v>4</v>
      </c>
      <c r="F22" s="11">
        <v>54.85</v>
      </c>
      <c r="G22" s="12">
        <v>219.4</v>
      </c>
      <c r="H22" s="14"/>
      <c r="I22" s="19">
        <f>F22*H4</f>
        <v>0</v>
      </c>
      <c r="J22" s="19">
        <f t="shared" si="3"/>
        <v>0</v>
      </c>
    </row>
    <row r="23" s="1" customFormat="1" ht="16.3" customHeight="1" spans="1:10">
      <c r="A23" s="7" t="s">
        <v>73</v>
      </c>
      <c r="B23" s="9" t="s">
        <v>74</v>
      </c>
      <c r="C23" s="9" t="s">
        <v>75</v>
      </c>
      <c r="D23" s="7" t="s">
        <v>76</v>
      </c>
      <c r="E23" s="10">
        <v>1</v>
      </c>
      <c r="F23" s="11">
        <v>5417.74</v>
      </c>
      <c r="G23" s="12">
        <v>5417.74</v>
      </c>
      <c r="H23" s="14"/>
      <c r="I23" s="19"/>
      <c r="J23" s="19"/>
    </row>
    <row r="24" s="1" customFormat="1" ht="27.9" customHeight="1" spans="1:10">
      <c r="A24" s="7" t="s">
        <v>77</v>
      </c>
      <c r="B24" s="9" t="s">
        <v>78</v>
      </c>
      <c r="C24" s="9" t="s">
        <v>79</v>
      </c>
      <c r="D24" s="7" t="s">
        <v>76</v>
      </c>
      <c r="E24" s="10">
        <v>41</v>
      </c>
      <c r="F24" s="11">
        <v>132.14</v>
      </c>
      <c r="G24" s="12">
        <v>5417.74</v>
      </c>
      <c r="H24" s="15"/>
      <c r="I24" s="19">
        <f>F24*H4</f>
        <v>0</v>
      </c>
      <c r="J24" s="19">
        <f t="shared" si="3"/>
        <v>0</v>
      </c>
    </row>
    <row r="25" s="1" customFormat="1" ht="20" customHeight="1" spans="1:10">
      <c r="A25" s="6" t="s">
        <v>80</v>
      </c>
      <c r="B25" s="16"/>
      <c r="C25" s="16"/>
      <c r="D25" s="16"/>
      <c r="E25" s="16"/>
      <c r="F25" s="16"/>
      <c r="G25" s="12">
        <v>26817.88</v>
      </c>
      <c r="H25" s="17"/>
      <c r="I25" s="19"/>
      <c r="J25" s="19">
        <f>SUM(J5:J24)</f>
        <v>0</v>
      </c>
    </row>
    <row r="26" s="1" customFormat="1" ht="20" customHeight="1" spans="1:16384">
      <c r="A26" s="18" t="s">
        <v>81</v>
      </c>
      <c r="B26" s="18"/>
      <c r="C26" s="18"/>
      <c r="D26" s="18"/>
      <c r="E26" s="18"/>
      <c r="F26" s="18"/>
      <c r="G26" s="19">
        <f>G25*0.0258</f>
        <v>691.9</v>
      </c>
      <c r="H26" s="20"/>
      <c r="I26" s="24"/>
      <c r="J26" s="19">
        <f>J25*0.0258</f>
        <v>0</v>
      </c>
      <c r="XFB26"/>
      <c r="XFC26"/>
      <c r="XFD26"/>
    </row>
    <row r="27" s="1" customFormat="1" ht="20" customHeight="1" spans="1:16384">
      <c r="A27" s="18" t="s">
        <v>82</v>
      </c>
      <c r="B27" s="21"/>
      <c r="C27" s="21"/>
      <c r="D27" s="21"/>
      <c r="E27" s="21"/>
      <c r="F27" s="21"/>
      <c r="G27" s="22">
        <f>G25+G26</f>
        <v>27509.78</v>
      </c>
      <c r="H27" s="17"/>
      <c r="I27" s="24"/>
      <c r="J27" s="19">
        <f>J25+J26</f>
        <v>0</v>
      </c>
      <c r="XFB27"/>
      <c r="XFC27"/>
      <c r="XFD27"/>
    </row>
    <row r="28" ht="13.5" spans="1:10">
      <c r="A28" s="23" t="s">
        <v>83</v>
      </c>
      <c r="B28" s="23"/>
      <c r="C28" s="23"/>
      <c r="D28" s="23"/>
      <c r="E28" s="23"/>
      <c r="F28" s="23"/>
      <c r="G28" s="23"/>
      <c r="H28" s="23"/>
      <c r="I28" s="23"/>
      <c r="J28" s="23"/>
    </row>
  </sheetData>
  <mergeCells count="7">
    <mergeCell ref="A1:J1"/>
    <mergeCell ref="A2:F2"/>
    <mergeCell ref="A25:F25"/>
    <mergeCell ref="A26:F26"/>
    <mergeCell ref="A27:F27"/>
    <mergeCell ref="A28:J28"/>
    <mergeCell ref="H4:H2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揭清云</cp:lastModifiedBy>
  <dcterms:created xsi:type="dcterms:W3CDTF">2023-05-12T11:15:00Z</dcterms:created>
  <dcterms:modified xsi:type="dcterms:W3CDTF">2025-10-20T00:23:54Z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F450893FCA4D48359086A99E69C8F41E_12</vt:lpwstr>
  </property>
</Properties>
</file>